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hu-my.sharepoint.com/personal/karen_kittredge_harvard_edu/Documents/Policy/Lease Accounting/Final/"/>
    </mc:Choice>
  </mc:AlternateContent>
  <xr:revisionPtr revIDLastSave="0" documentId="8_{DE015C42-5A0C-4755-BDC8-62F28B1F54C9}" xr6:coauthVersionLast="47" xr6:coauthVersionMax="47" xr10:uidLastSave="{00000000-0000-0000-0000-000000000000}"/>
  <bookViews>
    <workbookView xWindow="-120" yWindow="-120" windowWidth="29040" windowHeight="15840" xr2:uid="{A1C4E0EB-16E7-401F-A188-E36FE3132578}"/>
  </bookViews>
  <sheets>
    <sheet name="Lease Classification Form"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6" l="1"/>
  <c r="H38" i="6" s="1"/>
  <c r="F48" i="6"/>
  <c r="E48" i="6"/>
  <c r="D48" i="6"/>
  <c r="G48" i="6" s="1"/>
  <c r="E47" i="6"/>
  <c r="D47" i="6"/>
  <c r="E46" i="6"/>
  <c r="D46" i="6"/>
  <c r="E45" i="6"/>
  <c r="D45" i="6"/>
  <c r="E44" i="6"/>
  <c r="D44" i="6"/>
  <c r="G47" i="6" l="1"/>
  <c r="G46" i="6"/>
  <c r="H46" i="6" s="1"/>
  <c r="G45" i="6"/>
  <c r="H45" i="6" s="1"/>
  <c r="G44" i="6"/>
  <c r="H44" i="6" s="1"/>
  <c r="H48" i="6"/>
  <c r="H47" i="6"/>
  <c r="H50" i="6" l="1"/>
  <c r="H51" i="6" s="1"/>
</calcChain>
</file>

<file path=xl/sharedStrings.xml><?xml version="1.0" encoding="utf-8"?>
<sst xmlns="http://schemas.openxmlformats.org/spreadsheetml/2006/main" count="36" uniqueCount="36">
  <si>
    <t>PV</t>
  </si>
  <si>
    <t>Date</t>
  </si>
  <si>
    <t>Period</t>
  </si>
  <si>
    <t>Lease Fixed Base</t>
  </si>
  <si>
    <t>Lease Fixed Maint</t>
  </si>
  <si>
    <t>Total</t>
  </si>
  <si>
    <t xml:space="preserve">If no, the lease is an operating lease, record regularly and include lease information in your tub’s annual Commitments and Contingencies submission to FAR. </t>
  </si>
  <si>
    <r>
      <t>a.</t>
    </r>
    <r>
      <rPr>
        <b/>
        <sz val="7"/>
        <color theme="1"/>
        <rFont val="Times New Roman"/>
        <family val="1"/>
      </rPr>
      <t xml:space="preserve">       </t>
    </r>
    <r>
      <rPr>
        <b/>
        <sz val="11"/>
        <color theme="1"/>
        <rFont val="Calibri"/>
        <family val="2"/>
        <scheme val="minor"/>
      </rPr>
      <t>Is the lease term ≥ 3 years?</t>
    </r>
  </si>
  <si>
    <r>
      <t>b.</t>
    </r>
    <r>
      <rPr>
        <b/>
        <sz val="7"/>
        <color theme="1"/>
        <rFont val="Times New Roman"/>
        <family val="1"/>
      </rPr>
      <t xml:space="preserve">       </t>
    </r>
    <r>
      <rPr>
        <b/>
        <sz val="11"/>
        <color theme="1"/>
        <rFont val="Calibri"/>
        <family val="2"/>
        <scheme val="minor"/>
      </rPr>
      <t>Are annual lease cash payments ≥ $1,000,000 per year? OR</t>
    </r>
  </si>
  <si>
    <r>
      <t>c.</t>
    </r>
    <r>
      <rPr>
        <b/>
        <sz val="7"/>
        <color theme="1"/>
        <rFont val="Times New Roman"/>
        <family val="1"/>
      </rPr>
      <t xml:space="preserve">       </t>
    </r>
    <r>
      <rPr>
        <b/>
        <sz val="11"/>
        <color theme="1"/>
        <rFont val="Calibri"/>
        <family val="2"/>
        <scheme val="minor"/>
      </rPr>
      <t>Is cumulative spending over the lifetime of the contract &gt;$10,000,000?</t>
    </r>
  </si>
  <si>
    <t>Annual fixed lease maintenance costs</t>
  </si>
  <si>
    <t>Lease Term (Yrs):</t>
  </si>
  <si>
    <t>Does lease term make up a “major part” (75%) of the asset’s remaining economic life?</t>
  </si>
  <si>
    <r>
      <rPr>
        <b/>
        <u/>
        <sz val="11"/>
        <color theme="1"/>
        <rFont val="Calibri"/>
        <family val="2"/>
        <scheme val="minor"/>
      </rPr>
      <t>Criterion 3:</t>
    </r>
    <r>
      <rPr>
        <b/>
        <sz val="11"/>
        <color theme="1"/>
        <rFont val="Calibri"/>
        <family val="2"/>
        <scheme val="minor"/>
      </rPr>
      <t xml:space="preserve"> Lease Term Test</t>
    </r>
  </si>
  <si>
    <r>
      <rPr>
        <b/>
        <u/>
        <sz val="11"/>
        <color theme="1"/>
        <rFont val="Calibri"/>
        <family val="2"/>
        <scheme val="minor"/>
      </rPr>
      <t>Criterion 4:</t>
    </r>
    <r>
      <rPr>
        <b/>
        <sz val="11"/>
        <color theme="1"/>
        <rFont val="Calibri"/>
        <family val="2"/>
        <scheme val="minor"/>
      </rPr>
      <t xml:space="preserve"> PV of Sum of Lease Payments Test</t>
    </r>
  </si>
  <si>
    <t xml:space="preserve">Sum of the present value of the lease payments </t>
  </si>
  <si>
    <t>Lease term as a % of the economic useful life</t>
  </si>
  <si>
    <t>Lease Classification - Criterion 3 and 4 Assistant</t>
  </si>
  <si>
    <t>Make up “substantially all” (90%) of the fair value of the leased asset"</t>
  </si>
  <si>
    <t>Estimated economic life of the leased asset*</t>
  </si>
  <si>
    <t>Fair Value of leased asset*</t>
  </si>
  <si>
    <t xml:space="preserve"> Annual Fixed Lease Base Payment</t>
  </si>
  <si>
    <t>* This information will likely not be found in the lease agreement. Judgment may need to be applied in these areas and this will need to be supported by external information, such as tax assessments, vendor quotes, etc.</t>
  </si>
  <si>
    <t>If the lease does not meet one of the above thresholds, the lease is an operating lease, record appropriate lease/rent expense and include lease information in your tub’s annual Commitments and Contingencies submission to FAR. If one of the above thresholds is met, additional evaluation is required for a potential Finance Lease. Please refer to the Lease Accounting Policy for further information.  This interactive spreadsheet can be used to assist in the necessary calculations. 
If you have any questions, please reach out to your FAR Tub Analyst.</t>
  </si>
  <si>
    <t>RVG</t>
  </si>
  <si>
    <t>Note: Tubs may use this high level one-page check to determine if a lease may require additional review or if it can be treated as an operating lease with no further lease classification review needed. If thresholds are met in steps 1 and 2, tubs may use the lease criterion 3 and 4 calculator to assist in their lease classification assessment</t>
  </si>
  <si>
    <r>
      <t xml:space="preserve">Note: The following calculator may be used to assist in the assessment of criterion 3 and 4. </t>
    </r>
    <r>
      <rPr>
        <b/>
        <sz val="11"/>
        <color theme="1"/>
        <rFont val="Calibri"/>
        <family val="2"/>
        <scheme val="minor"/>
      </rPr>
      <t>As appropriate, please input lease facts in the yellow cells below, add/remove years, and drag down formulas as necessary in the table based on your lease term. If any RVG exists in your lease please enter it in the final year of the lease payment table.</t>
    </r>
  </si>
  <si>
    <t>Discount Rate implicit in the lease (or obtained from FAR)**:</t>
  </si>
  <si>
    <r>
      <t xml:space="preserve">*** Lessees and lessors should include the full amount of the potential payment payable under a residual value guarantee in fixed lease payments when evaluating lease classification. The requirement to include the full amount of the potential payment payable under a residual value guarantee differs from the measurement guidance, which requires that lessees and lessors consider only the present value of any payment under a lessee residual value guarantee that is </t>
    </r>
    <r>
      <rPr>
        <i/>
        <sz val="10"/>
        <rFont val="Calibri"/>
        <family val="2"/>
        <scheme val="minor"/>
      </rPr>
      <t>probable of being owed</t>
    </r>
    <r>
      <rPr>
        <sz val="10"/>
        <rFont val="Calibri"/>
        <family val="2"/>
        <scheme val="minor"/>
      </rPr>
      <t>. Please contact FAR if you have any questions.</t>
    </r>
  </si>
  <si>
    <t>Residual Value Gurantee (RVG) - lessee guarantees that the asset will have a residual value of at least***</t>
  </si>
  <si>
    <r>
      <rPr>
        <b/>
        <u/>
        <sz val="11"/>
        <color theme="1"/>
        <rFont val="Calibri"/>
        <family val="2"/>
        <scheme val="minor"/>
      </rPr>
      <t>Step 1</t>
    </r>
    <r>
      <rPr>
        <b/>
        <u/>
        <vertAlign val="superscript"/>
        <sz val="11"/>
        <color theme="1"/>
        <rFont val="Calibri"/>
        <family val="2"/>
        <scheme val="minor"/>
      </rPr>
      <t xml:space="preserve">1 </t>
    </r>
    <r>
      <rPr>
        <sz val="11"/>
        <color theme="1"/>
        <rFont val="Calibri"/>
        <family val="2"/>
        <scheme val="minor"/>
      </rPr>
      <t>: Upon the inception of the new lease, evaluate the following term threshold.</t>
    </r>
  </si>
  <si>
    <r>
      <rPr>
        <b/>
        <u/>
        <sz val="11"/>
        <color theme="1"/>
        <rFont val="Calibri"/>
        <family val="2"/>
        <scheme val="minor"/>
      </rPr>
      <t>Step 2</t>
    </r>
    <r>
      <rPr>
        <b/>
        <u/>
        <vertAlign val="superscript"/>
        <sz val="11"/>
        <color theme="1"/>
        <rFont val="Calibri"/>
        <family val="2"/>
        <scheme val="minor"/>
      </rPr>
      <t>1</t>
    </r>
    <r>
      <rPr>
        <sz val="11"/>
        <color theme="1"/>
        <rFont val="Calibri"/>
        <family val="2"/>
        <scheme val="minor"/>
      </rPr>
      <t>: If answered yes to step 1, proceed to evaluate the following additional threshold considerations:</t>
    </r>
  </si>
  <si>
    <t>** The discount rate applied is dependent on current market rates at the time of lease commencement and and lease term. Reach out to FAR to determine the appropriate discount rate to use.</t>
  </si>
  <si>
    <r>
      <rPr>
        <vertAlign val="superscript"/>
        <sz val="10"/>
        <color rgb="FFFF0000"/>
        <rFont val="Calibri"/>
        <family val="2"/>
        <scheme val="minor"/>
      </rPr>
      <t>1</t>
    </r>
    <r>
      <rPr>
        <sz val="11"/>
        <color rgb="FFFF0000"/>
        <rFont val="Calibri"/>
        <family val="2"/>
        <scheme val="minor"/>
      </rPr>
      <t xml:space="preserve"> Please note that this threshold applies to all University schools and units that are NOT subject to a standalone audit. For any units with a standalone audit requirement, locally materiality levels will need to be considered. Reach out to FAR for assistance.</t>
    </r>
  </si>
  <si>
    <t>Lease Facts (input in the yellow cells)</t>
  </si>
  <si>
    <t>Lease Policy
Appendix C - Lease Classification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</si>
</sst>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b/>
      <sz val="12"/>
      <color theme="1"/>
      <name val="Calibri"/>
      <family val="2"/>
      <scheme val="minor"/>
    </font>
    <font>
      <b/>
      <sz val="7"/>
      <color theme="1"/>
      <name val="Times New Roman"/>
      <family val="1"/>
    </font>
    <font>
      <sz val="11"/>
      <name val="Calibri"/>
      <family val="2"/>
      <scheme val="minor"/>
    </font>
    <font>
      <sz val="10"/>
      <color theme="1"/>
      <name val="Calibri"/>
      <family val="2"/>
      <scheme val="minor"/>
    </font>
    <font>
      <sz val="11"/>
      <color rgb="FF0000FF"/>
      <name val="Calibri"/>
      <family val="2"/>
      <scheme val="minor"/>
    </font>
    <font>
      <sz val="10"/>
      <name val="Calibri"/>
      <family val="2"/>
      <scheme val="minor"/>
    </font>
    <font>
      <i/>
      <sz val="10"/>
      <name val="Calibri"/>
      <family val="2"/>
      <scheme val="minor"/>
    </font>
    <font>
      <b/>
      <u/>
      <vertAlign val="superscript"/>
      <sz val="11"/>
      <color theme="1"/>
      <name val="Calibri"/>
      <family val="2"/>
      <scheme val="minor"/>
    </font>
    <font>
      <sz val="10"/>
      <color rgb="FFFF0000"/>
      <name val="Calibri"/>
      <family val="2"/>
      <scheme val="minor"/>
    </font>
    <font>
      <vertAlign val="superscript"/>
      <sz val="10"/>
      <color rgb="FFFF000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1">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164" fontId="0" fillId="2" borderId="0" xfId="1" applyNumberFormat="1" applyFont="1" applyFill="1"/>
    <xf numFmtId="37" fontId="0" fillId="2" borderId="1" xfId="1" applyNumberFormat="1" applyFont="1" applyFill="1" applyBorder="1" applyAlignment="1">
      <alignment horizontal="center"/>
    </xf>
    <xf numFmtId="37" fontId="0" fillId="2" borderId="3" xfId="1" applyNumberFormat="1" applyFont="1" applyFill="1" applyBorder="1" applyAlignment="1">
      <alignment horizontal="center"/>
    </xf>
    <xf numFmtId="0" fontId="0" fillId="2" borderId="0" xfId="0" applyFill="1" applyBorder="1" applyAlignment="1">
      <alignment horizontal="center"/>
    </xf>
    <xf numFmtId="10" fontId="1" fillId="2" borderId="5" xfId="2" applyNumberFormat="1" applyFont="1" applyFill="1" applyBorder="1" applyAlignment="1">
      <alignment horizontal="center" vertical="center"/>
    </xf>
    <xf numFmtId="14" fontId="0" fillId="2" borderId="0" xfId="0" applyNumberFormat="1" applyFill="1" applyAlignment="1">
      <alignment horizontal="center"/>
    </xf>
    <xf numFmtId="0" fontId="0" fillId="3" borderId="0" xfId="0" applyFill="1"/>
    <xf numFmtId="37" fontId="0" fillId="2" borderId="0" xfId="1" applyNumberFormat="1" applyFont="1" applyFill="1" applyBorder="1" applyAlignment="1">
      <alignment horizontal="center"/>
    </xf>
    <xf numFmtId="0" fontId="0" fillId="0" borderId="0" xfId="0" applyFill="1"/>
    <xf numFmtId="164" fontId="8" fillId="2" borderId="0" xfId="1" applyNumberFormat="1" applyFont="1" applyFill="1"/>
    <xf numFmtId="0" fontId="0" fillId="3" borderId="0" xfId="0" applyFill="1" applyAlignment="1">
      <alignment vertical="center"/>
    </xf>
    <xf numFmtId="0" fontId="3" fillId="3" borderId="0" xfId="0" applyFont="1" applyFill="1" applyAlignment="1">
      <alignment vertical="center"/>
    </xf>
    <xf numFmtId="0" fontId="3" fillId="3" borderId="0" xfId="0" applyFont="1" applyFill="1" applyAlignment="1">
      <alignment horizontal="left" vertical="center" indent="9"/>
    </xf>
    <xf numFmtId="0" fontId="0" fillId="3" borderId="0" xfId="0" applyFill="1" applyAlignment="1">
      <alignment horizontal="left" vertical="center" indent="9"/>
    </xf>
    <xf numFmtId="0" fontId="4" fillId="3" borderId="0" xfId="0" applyFont="1" applyFill="1"/>
    <xf numFmtId="0" fontId="0" fillId="3" borderId="2" xfId="0" applyFill="1" applyBorder="1" applyAlignment="1">
      <alignment horizontal="center" vertical="center"/>
    </xf>
    <xf numFmtId="0" fontId="0" fillId="3" borderId="0" xfId="0" applyFill="1" applyBorder="1"/>
    <xf numFmtId="0" fontId="0" fillId="3" borderId="4" xfId="0" applyFill="1" applyBorder="1" applyAlignment="1">
      <alignment horizontal="center" vertical="center" wrapText="1"/>
    </xf>
    <xf numFmtId="0" fontId="0" fillId="3" borderId="5" xfId="0" applyFill="1" applyBorder="1"/>
    <xf numFmtId="0" fontId="0" fillId="3" borderId="0" xfId="0" applyFill="1" applyBorder="1" applyAlignment="1">
      <alignment horizontal="center" vertical="center" wrapText="1"/>
    </xf>
    <xf numFmtId="10" fontId="1" fillId="3" borderId="0" xfId="2" applyNumberFormat="1" applyFont="1" applyFill="1" applyBorder="1" applyAlignment="1">
      <alignment horizontal="center" vertical="center"/>
    </xf>
    <xf numFmtId="0" fontId="10" fillId="3" borderId="0" xfId="0" applyFont="1" applyFill="1" applyBorder="1" applyAlignment="1">
      <alignment wrapText="1"/>
    </xf>
    <xf numFmtId="0" fontId="10" fillId="3" borderId="0" xfId="0" applyFont="1" applyFill="1" applyBorder="1" applyAlignment="1">
      <alignment vertical="center" wrapText="1"/>
    </xf>
    <xf numFmtId="0" fontId="9" fillId="3" borderId="0" xfId="0" applyFont="1" applyFill="1" applyAlignment="1">
      <alignment horizontal="left" wrapText="1"/>
    </xf>
    <xf numFmtId="8" fontId="3" fillId="3" borderId="0" xfId="0" applyNumberFormat="1" applyFont="1" applyFill="1"/>
    <xf numFmtId="8" fontId="0" fillId="3" borderId="0" xfId="0" applyNumberFormat="1" applyFill="1"/>
    <xf numFmtId="0" fontId="5" fillId="3" borderId="0" xfId="0" applyFont="1" applyFill="1" applyAlignment="1">
      <alignment horizontal="center"/>
    </xf>
    <xf numFmtId="0" fontId="0" fillId="3" borderId="0" xfId="0" applyFill="1" applyAlignment="1">
      <alignment horizontal="right"/>
    </xf>
    <xf numFmtId="14" fontId="0" fillId="3" borderId="0" xfId="0" applyNumberFormat="1" applyFill="1" applyAlignment="1">
      <alignment horizontal="right"/>
    </xf>
    <xf numFmtId="9" fontId="0" fillId="3" borderId="0" xfId="2" applyFont="1" applyFill="1" applyAlignment="1">
      <alignment horizontal="center"/>
    </xf>
    <xf numFmtId="0" fontId="2" fillId="3" borderId="0" xfId="0" applyFont="1" applyFill="1" applyAlignment="1">
      <alignment horizontal="right"/>
    </xf>
    <xf numFmtId="14" fontId="8" fillId="3" borderId="0" xfId="0" applyNumberFormat="1" applyFont="1" applyFill="1" applyAlignment="1">
      <alignment horizontal="right"/>
    </xf>
    <xf numFmtId="0" fontId="5" fillId="3" borderId="10" xfId="0" applyFont="1" applyFill="1" applyBorder="1" applyAlignment="1">
      <alignment horizontal="center"/>
    </xf>
    <xf numFmtId="0" fontId="0" fillId="3" borderId="0" xfId="0" applyFill="1" applyAlignment="1">
      <alignment horizontal="center"/>
    </xf>
    <xf numFmtId="0" fontId="8" fillId="3" borderId="0" xfId="0" applyFont="1" applyFill="1" applyAlignment="1">
      <alignment horizontal="center"/>
    </xf>
    <xf numFmtId="164" fontId="5" fillId="3" borderId="0" xfId="0" applyNumberFormat="1" applyFont="1" applyFill="1"/>
    <xf numFmtId="164" fontId="3" fillId="3" borderId="0" xfId="0" applyNumberFormat="1" applyFont="1" applyFill="1"/>
    <xf numFmtId="164" fontId="0" fillId="3" borderId="0" xfId="1" applyNumberFormat="1" applyFont="1" applyFill="1"/>
    <xf numFmtId="14" fontId="0" fillId="3" borderId="0" xfId="0" applyNumberFormat="1" applyFill="1" applyAlignment="1">
      <alignment horizontal="center"/>
    </xf>
    <xf numFmtId="164" fontId="0" fillId="3" borderId="0" xfId="0" applyNumberFormat="1" applyFill="1"/>
    <xf numFmtId="43" fontId="0" fillId="3" borderId="0" xfId="0" applyNumberFormat="1" applyFill="1"/>
    <xf numFmtId="0" fontId="0" fillId="2" borderId="0" xfId="0" applyFill="1" applyAlignment="1">
      <alignment horizontal="center"/>
    </xf>
    <xf numFmtId="0" fontId="0" fillId="3" borderId="2" xfId="0" applyFill="1" applyBorder="1" applyAlignment="1">
      <alignment horizontal="left" vertical="center"/>
    </xf>
    <xf numFmtId="0" fontId="2" fillId="3" borderId="0" xfId="0" applyFont="1" applyFill="1" applyAlignment="1">
      <alignment horizontal="left" wrapText="1"/>
    </xf>
    <xf numFmtId="0" fontId="14" fillId="3" borderId="0" xfId="0" applyFont="1" applyFill="1" applyAlignment="1">
      <alignment horizontal="left" vertical="top" wrapText="1"/>
    </xf>
    <xf numFmtId="0" fontId="11" fillId="3" borderId="0" xfId="0" applyFont="1" applyFill="1" applyAlignment="1">
      <alignment horizontal="left" vertical="top" wrapText="1"/>
    </xf>
    <xf numFmtId="0" fontId="8" fillId="3" borderId="0" xfId="0" applyFont="1" applyFill="1" applyAlignment="1">
      <alignment horizontal="left" wrapText="1"/>
    </xf>
    <xf numFmtId="0" fontId="6" fillId="3" borderId="0" xfId="0" applyFont="1" applyFill="1" applyAlignment="1">
      <alignment horizontal="center" wrapText="1"/>
    </xf>
    <xf numFmtId="0" fontId="3" fillId="3" borderId="0" xfId="0" applyFont="1" applyFill="1" applyAlignment="1">
      <alignment vertical="top" wrapText="1"/>
    </xf>
    <xf numFmtId="0" fontId="3" fillId="3" borderId="0" xfId="0" applyFont="1" applyFill="1" applyAlignment="1">
      <alignment vertical="center" wrapText="1"/>
    </xf>
    <xf numFmtId="0" fontId="0" fillId="3" borderId="0" xfId="0" applyFill="1" applyAlignment="1">
      <alignment horizontal="left" vertical="center" wrapText="1"/>
    </xf>
    <xf numFmtId="0" fontId="0" fillId="3" borderId="7" xfId="0" applyFill="1" applyBorder="1" applyAlignment="1">
      <alignment horizontal="center" vertical="center"/>
    </xf>
    <xf numFmtId="0" fontId="0" fillId="3" borderId="8" xfId="0" applyFill="1" applyBorder="1" applyAlignment="1">
      <alignment horizontal="center"/>
    </xf>
    <xf numFmtId="0" fontId="0" fillId="3" borderId="9" xfId="0" applyFill="1" applyBorder="1" applyAlignment="1">
      <alignment horizontal="center"/>
    </xf>
    <xf numFmtId="0" fontId="0" fillId="3" borderId="0" xfId="0" applyFill="1" applyAlignment="1">
      <alignment vertical="center" wrapText="1"/>
    </xf>
    <xf numFmtId="0" fontId="0" fillId="3" borderId="0" xfId="0" applyFill="1" applyBorder="1" applyAlignment="1">
      <alignment horizontal="center" wrapText="1"/>
    </xf>
    <xf numFmtId="0" fontId="0" fillId="3" borderId="0" xfId="0" applyFill="1" applyBorder="1" applyAlignment="1">
      <alignment horizontal="center" vertical="center" wrapText="1"/>
    </xf>
    <xf numFmtId="0" fontId="9" fillId="3" borderId="0" xfId="0" applyFont="1" applyFill="1" applyAlignment="1">
      <alignment horizontal="left" vertical="top" wrapText="1"/>
    </xf>
    <xf numFmtId="0" fontId="8" fillId="3" borderId="0" xfId="0" applyFont="1" applyFill="1" applyBorder="1" applyAlignment="1">
      <alignment horizontal="center" vertical="center" wrapText="1"/>
    </xf>
    <xf numFmtId="0" fontId="8" fillId="3" borderId="5" xfId="0" applyFont="1" applyFill="1" applyBorder="1" applyAlignment="1">
      <alignment wrapText="1"/>
    </xf>
    <xf numFmtId="37" fontId="8" fillId="2" borderId="3" xfId="1" applyNumberFormat="1" applyFont="1" applyFill="1" applyBorder="1" applyAlignment="1">
      <alignment horizontal="center" vertical="center" wrapText="1"/>
    </xf>
    <xf numFmtId="0" fontId="8" fillId="2" borderId="6" xfId="0" applyFont="1" applyFill="1" applyBorder="1" applyAlignment="1">
      <alignment vertical="center" wrapText="1"/>
    </xf>
    <xf numFmtId="0" fontId="0" fillId="0" borderId="0" xfId="0" applyFill="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66DD-49F6-44EE-B4BC-F91751B27A58}">
  <sheetPr>
    <pageSetUpPr fitToPage="1"/>
  </sheetPr>
  <dimension ref="A1:R57"/>
  <sheetViews>
    <sheetView tabSelected="1" zoomScale="70" zoomScaleNormal="70" zoomScalePageLayoutView="50" workbookViewId="0">
      <selection activeCell="Y11" sqref="Y11"/>
    </sheetView>
  </sheetViews>
  <sheetFormatPr defaultRowHeight="15" x14ac:dyDescent="0.25"/>
  <cols>
    <col min="1" max="1" width="1.85546875" style="7" customWidth="1"/>
    <col min="2" max="2" width="41.85546875" customWidth="1"/>
    <col min="3" max="3" width="12.5703125" customWidth="1"/>
    <col min="4" max="4" width="15.28515625" bestFit="1" customWidth="1"/>
    <col min="5" max="5" width="16.5703125" customWidth="1"/>
    <col min="6" max="6" width="12.85546875" customWidth="1"/>
    <col min="7" max="7" width="13.28515625" customWidth="1"/>
    <col min="8" max="8" width="13.5703125" customWidth="1"/>
    <col min="9" max="9" width="11.28515625" customWidth="1"/>
    <col min="16" max="18" width="9.140625" style="7"/>
    <col min="19" max="16384" width="9.140625" style="9"/>
  </cols>
  <sheetData>
    <row r="1" spans="2:15" x14ac:dyDescent="0.25">
      <c r="B1" s="48" t="s">
        <v>35</v>
      </c>
      <c r="C1" s="48"/>
      <c r="D1" s="48"/>
      <c r="E1" s="48"/>
      <c r="F1" s="48"/>
      <c r="G1" s="48"/>
      <c r="H1" s="48"/>
      <c r="I1" s="48"/>
      <c r="J1" s="48"/>
      <c r="K1" s="48"/>
      <c r="L1" s="48"/>
      <c r="M1" s="48"/>
      <c r="N1" s="48"/>
      <c r="O1" s="48"/>
    </row>
    <row r="2" spans="2:15" x14ac:dyDescent="0.25">
      <c r="B2" s="48"/>
      <c r="C2" s="48"/>
      <c r="D2" s="48"/>
      <c r="E2" s="48"/>
      <c r="F2" s="48"/>
      <c r="G2" s="48"/>
      <c r="H2" s="48"/>
      <c r="I2" s="48"/>
      <c r="J2" s="48"/>
      <c r="K2" s="48"/>
      <c r="L2" s="48"/>
      <c r="M2" s="48"/>
      <c r="N2" s="48"/>
      <c r="O2" s="48"/>
    </row>
    <row r="3" spans="2:15" x14ac:dyDescent="0.25">
      <c r="B3" s="11"/>
      <c r="C3" s="7"/>
      <c r="D3" s="7"/>
      <c r="E3" s="7"/>
      <c r="F3" s="7"/>
      <c r="G3" s="7"/>
      <c r="H3" s="7"/>
      <c r="I3" s="7"/>
      <c r="J3" s="7"/>
      <c r="K3" s="7"/>
      <c r="L3" s="7"/>
      <c r="M3" s="7"/>
      <c r="N3" s="7"/>
      <c r="O3" s="7"/>
    </row>
    <row r="4" spans="2:15" ht="29.1" customHeight="1" x14ac:dyDescent="0.25">
      <c r="B4" s="49" t="s">
        <v>25</v>
      </c>
      <c r="C4" s="49"/>
      <c r="D4" s="49"/>
      <c r="E4" s="49"/>
      <c r="F4" s="49"/>
      <c r="G4" s="49"/>
      <c r="H4" s="49"/>
      <c r="I4" s="49"/>
      <c r="J4" s="49"/>
      <c r="K4" s="49"/>
      <c r="L4" s="49"/>
      <c r="M4" s="49"/>
      <c r="N4" s="49"/>
      <c r="O4" s="49"/>
    </row>
    <row r="5" spans="2:15" x14ac:dyDescent="0.25">
      <c r="B5" s="11"/>
      <c r="C5" s="7"/>
      <c r="D5" s="7"/>
      <c r="E5" s="7"/>
      <c r="F5" s="7"/>
      <c r="G5" s="7"/>
      <c r="H5" s="7"/>
      <c r="I5" s="7"/>
      <c r="J5" s="7"/>
      <c r="K5" s="7"/>
      <c r="L5" s="7"/>
      <c r="M5" s="7"/>
      <c r="N5" s="7"/>
      <c r="O5" s="7"/>
    </row>
    <row r="6" spans="2:15" ht="17.25" x14ac:dyDescent="0.25">
      <c r="B6" s="12" t="s">
        <v>30</v>
      </c>
      <c r="C6" s="7"/>
      <c r="D6" s="7"/>
      <c r="E6" s="7"/>
      <c r="F6" s="7"/>
      <c r="G6" s="7"/>
      <c r="H6" s="7"/>
      <c r="I6" s="7"/>
      <c r="J6" s="7"/>
      <c r="K6" s="7"/>
      <c r="L6" s="7"/>
      <c r="M6" s="7"/>
      <c r="N6" s="7"/>
      <c r="O6" s="7"/>
    </row>
    <row r="7" spans="2:15" x14ac:dyDescent="0.25">
      <c r="B7" s="13" t="s">
        <v>7</v>
      </c>
      <c r="C7" s="7"/>
      <c r="D7" s="7"/>
      <c r="E7" s="7"/>
      <c r="F7" s="7"/>
      <c r="G7" s="7"/>
      <c r="H7" s="7"/>
      <c r="I7" s="7"/>
      <c r="J7" s="7"/>
      <c r="K7" s="7"/>
      <c r="L7" s="7"/>
      <c r="M7" s="7"/>
      <c r="N7" s="7"/>
      <c r="O7" s="7"/>
    </row>
    <row r="8" spans="2:15" x14ac:dyDescent="0.25">
      <c r="B8" s="14"/>
      <c r="C8" s="7"/>
      <c r="D8" s="7"/>
      <c r="E8" s="7"/>
      <c r="F8" s="7"/>
      <c r="G8" s="7"/>
      <c r="H8" s="7"/>
      <c r="I8" s="7"/>
      <c r="J8" s="7"/>
      <c r="K8" s="7"/>
      <c r="L8" s="7"/>
      <c r="M8" s="7"/>
      <c r="N8" s="7"/>
      <c r="O8" s="7"/>
    </row>
    <row r="9" spans="2:15" x14ac:dyDescent="0.25">
      <c r="B9" s="7" t="s">
        <v>6</v>
      </c>
      <c r="C9" s="7"/>
      <c r="D9" s="7"/>
      <c r="E9" s="7"/>
      <c r="F9" s="7"/>
      <c r="G9" s="7"/>
      <c r="H9" s="7"/>
      <c r="I9" s="7"/>
      <c r="J9" s="7"/>
      <c r="K9" s="7"/>
      <c r="L9" s="7"/>
      <c r="M9" s="7"/>
      <c r="N9" s="7"/>
      <c r="O9" s="7"/>
    </row>
    <row r="10" spans="2:15" x14ac:dyDescent="0.25">
      <c r="B10" s="11"/>
      <c r="C10" s="7"/>
      <c r="D10" s="7"/>
      <c r="E10" s="7"/>
      <c r="F10" s="7"/>
      <c r="G10" s="7"/>
      <c r="H10" s="7"/>
      <c r="I10" s="7"/>
      <c r="J10" s="7"/>
      <c r="K10" s="7"/>
      <c r="L10" s="7"/>
      <c r="M10" s="7"/>
      <c r="N10" s="7"/>
      <c r="O10" s="7"/>
    </row>
    <row r="11" spans="2:15" x14ac:dyDescent="0.25">
      <c r="B11" s="50" t="s">
        <v>31</v>
      </c>
      <c r="C11" s="50"/>
      <c r="D11" s="50"/>
      <c r="E11" s="50"/>
      <c r="F11" s="50"/>
      <c r="G11" s="50"/>
      <c r="H11" s="50"/>
      <c r="I11" s="50"/>
      <c r="J11" s="50"/>
      <c r="K11" s="50"/>
      <c r="L11" s="50"/>
      <c r="M11" s="50"/>
      <c r="N11" s="50"/>
      <c r="O11" s="50"/>
    </row>
    <row r="12" spans="2:15" x14ac:dyDescent="0.25">
      <c r="B12" s="50"/>
      <c r="C12" s="50"/>
      <c r="D12" s="50"/>
      <c r="E12" s="50"/>
      <c r="F12" s="50"/>
      <c r="G12" s="50"/>
      <c r="H12" s="50"/>
      <c r="I12" s="50"/>
      <c r="J12" s="50"/>
      <c r="K12" s="50"/>
      <c r="L12" s="50"/>
      <c r="M12" s="50"/>
      <c r="N12" s="50"/>
      <c r="O12" s="50"/>
    </row>
    <row r="13" spans="2:15" x14ac:dyDescent="0.25">
      <c r="B13" s="13" t="s">
        <v>8</v>
      </c>
      <c r="C13" s="7"/>
      <c r="D13" s="7"/>
      <c r="E13" s="7"/>
      <c r="F13" s="7"/>
      <c r="G13" s="7"/>
      <c r="H13" s="7"/>
      <c r="I13" s="7"/>
      <c r="J13" s="7"/>
      <c r="K13" s="7"/>
      <c r="L13" s="7"/>
      <c r="M13" s="7"/>
      <c r="N13" s="7"/>
      <c r="O13" s="7"/>
    </row>
    <row r="14" spans="2:15" x14ac:dyDescent="0.25">
      <c r="B14" s="13" t="s">
        <v>9</v>
      </c>
      <c r="C14" s="7"/>
      <c r="D14" s="7"/>
      <c r="E14" s="7"/>
      <c r="F14" s="7"/>
      <c r="G14" s="7"/>
      <c r="H14" s="7"/>
      <c r="I14" s="7"/>
      <c r="J14" s="7"/>
      <c r="K14" s="7"/>
      <c r="L14" s="7"/>
      <c r="M14" s="7"/>
      <c r="N14" s="7"/>
      <c r="O14" s="7"/>
    </row>
    <row r="15" spans="2:15" x14ac:dyDescent="0.25">
      <c r="B15" s="11"/>
      <c r="C15" s="7"/>
      <c r="D15" s="7"/>
      <c r="E15" s="7"/>
      <c r="F15" s="7"/>
      <c r="G15" s="7"/>
      <c r="H15" s="7"/>
      <c r="I15" s="7"/>
      <c r="J15" s="7"/>
      <c r="K15" s="7"/>
      <c r="L15" s="7"/>
      <c r="M15" s="7"/>
      <c r="N15" s="7"/>
      <c r="O15" s="7"/>
    </row>
    <row r="16" spans="2:15" x14ac:dyDescent="0.25">
      <c r="B16" s="55" t="s">
        <v>23</v>
      </c>
      <c r="C16" s="55"/>
      <c r="D16" s="55"/>
      <c r="E16" s="55"/>
      <c r="F16" s="55"/>
      <c r="G16" s="55"/>
      <c r="H16" s="55"/>
      <c r="I16" s="55"/>
      <c r="J16" s="55"/>
      <c r="K16" s="55"/>
      <c r="L16" s="55"/>
      <c r="M16" s="55"/>
      <c r="N16" s="55"/>
      <c r="O16" s="7"/>
    </row>
    <row r="17" spans="1:18" x14ac:dyDescent="0.25">
      <c r="B17" s="55"/>
      <c r="C17" s="55"/>
      <c r="D17" s="55"/>
      <c r="E17" s="55"/>
      <c r="F17" s="55"/>
      <c r="G17" s="55"/>
      <c r="H17" s="55"/>
      <c r="I17" s="55"/>
      <c r="J17" s="55"/>
      <c r="K17" s="55"/>
      <c r="L17" s="55"/>
      <c r="M17" s="55"/>
      <c r="N17" s="55"/>
      <c r="O17" s="7"/>
    </row>
    <row r="18" spans="1:18" ht="32.450000000000003" customHeight="1" x14ac:dyDescent="0.25">
      <c r="B18" s="55"/>
      <c r="C18" s="55"/>
      <c r="D18" s="55"/>
      <c r="E18" s="55"/>
      <c r="F18" s="55"/>
      <c r="G18" s="55"/>
      <c r="H18" s="55"/>
      <c r="I18" s="55"/>
      <c r="J18" s="55"/>
      <c r="K18" s="55"/>
      <c r="L18" s="55"/>
      <c r="M18" s="55"/>
      <c r="N18" s="55"/>
      <c r="O18" s="7"/>
    </row>
    <row r="19" spans="1:18" x14ac:dyDescent="0.25">
      <c r="B19" s="11"/>
      <c r="C19" s="7"/>
      <c r="D19" s="7"/>
      <c r="E19" s="7"/>
      <c r="F19" s="7"/>
      <c r="G19" s="7"/>
      <c r="H19" s="7"/>
      <c r="I19" s="7"/>
      <c r="J19" s="7"/>
      <c r="K19" s="7"/>
      <c r="L19" s="7"/>
      <c r="M19" s="7"/>
      <c r="N19" s="7"/>
      <c r="O19" s="7"/>
    </row>
    <row r="20" spans="1:18" x14ac:dyDescent="0.25">
      <c r="B20" s="15" t="s">
        <v>17</v>
      </c>
      <c r="C20" s="7"/>
      <c r="D20" s="7"/>
      <c r="E20" s="7"/>
      <c r="F20" s="7"/>
      <c r="G20" s="7"/>
      <c r="H20" s="7"/>
      <c r="I20" s="7"/>
      <c r="J20" s="7"/>
      <c r="K20" s="7"/>
      <c r="L20" s="7"/>
      <c r="M20" s="7"/>
      <c r="N20" s="7"/>
      <c r="O20" s="7"/>
    </row>
    <row r="21" spans="1:18" s="63" customFormat="1" ht="32.1" customHeight="1" x14ac:dyDescent="0.25">
      <c r="A21" s="11"/>
      <c r="B21" s="51" t="s">
        <v>26</v>
      </c>
      <c r="C21" s="51"/>
      <c r="D21" s="51"/>
      <c r="E21" s="51"/>
      <c r="F21" s="51"/>
      <c r="G21" s="51"/>
      <c r="H21" s="51"/>
      <c r="I21" s="51"/>
      <c r="J21" s="51"/>
      <c r="K21" s="51"/>
      <c r="L21" s="51"/>
      <c r="M21" s="51"/>
      <c r="N21" s="51"/>
      <c r="O21" s="51"/>
      <c r="P21" s="11"/>
      <c r="Q21" s="11"/>
      <c r="R21" s="11"/>
    </row>
    <row r="22" spans="1:18" x14ac:dyDescent="0.25">
      <c r="B22" s="7"/>
      <c r="C22" s="7"/>
      <c r="D22" s="7"/>
      <c r="E22" s="7"/>
      <c r="F22" s="7"/>
      <c r="G22" s="7"/>
      <c r="H22" s="7"/>
      <c r="I22" s="7"/>
      <c r="J22" s="7"/>
      <c r="K22" s="7"/>
      <c r="L22" s="7"/>
      <c r="M22" s="7"/>
      <c r="N22" s="7"/>
      <c r="O22" s="7"/>
    </row>
    <row r="23" spans="1:18" x14ac:dyDescent="0.25">
      <c r="B23" s="52" t="s">
        <v>34</v>
      </c>
      <c r="C23" s="53"/>
      <c r="D23" s="53"/>
      <c r="E23" s="53"/>
      <c r="F23" s="53"/>
      <c r="G23" s="53"/>
      <c r="H23" s="53"/>
      <c r="I23" s="54"/>
      <c r="J23" s="7"/>
      <c r="K23" s="7"/>
      <c r="L23" s="7"/>
      <c r="M23" s="7"/>
      <c r="N23" s="7"/>
      <c r="O23" s="7"/>
    </row>
    <row r="24" spans="1:18" ht="14.45" customHeight="1" x14ac:dyDescent="0.25">
      <c r="B24" s="16" t="s">
        <v>11</v>
      </c>
      <c r="C24" s="4">
        <v>5</v>
      </c>
      <c r="D24" s="17"/>
      <c r="E24" s="56" t="s">
        <v>21</v>
      </c>
      <c r="F24" s="56"/>
      <c r="G24" s="56"/>
      <c r="H24" s="56"/>
      <c r="I24" s="2">
        <v>1200000</v>
      </c>
      <c r="J24" s="7"/>
      <c r="K24" s="7"/>
      <c r="L24" s="7"/>
      <c r="M24" s="7"/>
      <c r="N24" s="7"/>
      <c r="O24" s="7"/>
    </row>
    <row r="25" spans="1:18" ht="14.45" customHeight="1" x14ac:dyDescent="0.25">
      <c r="B25" s="43" t="s">
        <v>19</v>
      </c>
      <c r="C25" s="4">
        <v>8</v>
      </c>
      <c r="D25" s="17"/>
      <c r="E25" s="57" t="s">
        <v>10</v>
      </c>
      <c r="F25" s="57"/>
      <c r="G25" s="57"/>
      <c r="H25" s="57"/>
      <c r="I25" s="3">
        <v>50000</v>
      </c>
      <c r="J25" s="7"/>
      <c r="K25" s="7"/>
      <c r="L25" s="7"/>
      <c r="M25" s="7"/>
      <c r="N25" s="7"/>
      <c r="O25" s="7"/>
    </row>
    <row r="26" spans="1:18" ht="14.45" customHeight="1" x14ac:dyDescent="0.25">
      <c r="B26" s="16" t="s">
        <v>20</v>
      </c>
      <c r="C26" s="8">
        <v>6500000</v>
      </c>
      <c r="D26" s="17"/>
      <c r="E26" s="59" t="s">
        <v>29</v>
      </c>
      <c r="F26" s="59"/>
      <c r="G26" s="59"/>
      <c r="H26" s="59"/>
      <c r="I26" s="61">
        <v>1625000</v>
      </c>
      <c r="J26" s="7"/>
      <c r="K26" s="7"/>
      <c r="L26" s="7"/>
      <c r="M26" s="7"/>
      <c r="N26" s="7"/>
      <c r="O26" s="7"/>
    </row>
    <row r="27" spans="1:18" ht="29.1" customHeight="1" x14ac:dyDescent="0.25">
      <c r="B27" s="18" t="s">
        <v>27</v>
      </c>
      <c r="C27" s="5">
        <v>7.0000000000000007E-2</v>
      </c>
      <c r="D27" s="19"/>
      <c r="E27" s="60"/>
      <c r="F27" s="60"/>
      <c r="G27" s="60"/>
      <c r="H27" s="60"/>
      <c r="I27" s="62"/>
      <c r="J27" s="7"/>
      <c r="K27" s="7"/>
      <c r="L27" s="7"/>
      <c r="M27" s="7"/>
      <c r="N27" s="7"/>
      <c r="O27" s="7"/>
    </row>
    <row r="28" spans="1:18" ht="8.4499999999999993" customHeight="1" x14ac:dyDescent="0.25">
      <c r="B28" s="20"/>
      <c r="C28" s="21"/>
      <c r="D28" s="17"/>
      <c r="E28" s="22"/>
      <c r="F28" s="22"/>
      <c r="G28" s="22"/>
      <c r="H28" s="22"/>
      <c r="I28" s="23"/>
      <c r="J28" s="7"/>
      <c r="K28" s="7"/>
      <c r="L28" s="7"/>
      <c r="M28" s="7"/>
      <c r="N28" s="7"/>
      <c r="O28" s="7"/>
    </row>
    <row r="29" spans="1:18" x14ac:dyDescent="0.25">
      <c r="B29" s="58" t="s">
        <v>22</v>
      </c>
      <c r="C29" s="58"/>
      <c r="D29" s="58"/>
      <c r="E29" s="58"/>
      <c r="F29" s="58"/>
      <c r="G29" s="58"/>
      <c r="H29" s="58"/>
      <c r="I29" s="58"/>
      <c r="J29" s="58"/>
      <c r="K29" s="58"/>
      <c r="L29" s="58"/>
      <c r="M29" s="58"/>
      <c r="N29" s="58"/>
      <c r="O29" s="58"/>
    </row>
    <row r="30" spans="1:18" x14ac:dyDescent="0.25">
      <c r="B30" s="45" t="s">
        <v>32</v>
      </c>
      <c r="C30" s="45"/>
      <c r="D30" s="45"/>
      <c r="E30" s="45"/>
      <c r="F30" s="45"/>
      <c r="G30" s="45"/>
      <c r="H30" s="45"/>
      <c r="I30" s="45"/>
      <c r="J30" s="45"/>
      <c r="K30" s="45"/>
      <c r="L30" s="45"/>
      <c r="M30" s="45"/>
      <c r="N30" s="45"/>
      <c r="O30" s="45"/>
    </row>
    <row r="31" spans="1:18" x14ac:dyDescent="0.25">
      <c r="B31" s="46" t="s">
        <v>28</v>
      </c>
      <c r="C31" s="46"/>
      <c r="D31" s="46"/>
      <c r="E31" s="46"/>
      <c r="F31" s="46"/>
      <c r="G31" s="46"/>
      <c r="H31" s="46"/>
      <c r="I31" s="46"/>
      <c r="J31" s="46"/>
      <c r="K31" s="46"/>
      <c r="L31" s="46"/>
      <c r="M31" s="46"/>
      <c r="N31" s="46"/>
      <c r="O31" s="46"/>
    </row>
    <row r="32" spans="1:18" x14ac:dyDescent="0.25">
      <c r="B32" s="47"/>
      <c r="C32" s="47"/>
      <c r="D32" s="47"/>
      <c r="E32" s="47"/>
      <c r="F32" s="47"/>
      <c r="G32" s="47"/>
      <c r="H32" s="47"/>
      <c r="I32" s="47"/>
      <c r="J32" s="47"/>
      <c r="K32" s="47"/>
      <c r="L32" s="47"/>
      <c r="M32" s="47"/>
      <c r="N32" s="47"/>
      <c r="O32" s="47"/>
    </row>
    <row r="33" spans="2:15" x14ac:dyDescent="0.25">
      <c r="B33" s="47"/>
      <c r="C33" s="47"/>
      <c r="D33" s="47"/>
      <c r="E33" s="47"/>
      <c r="F33" s="47"/>
      <c r="G33" s="47"/>
      <c r="H33" s="47"/>
      <c r="I33" s="47"/>
      <c r="J33" s="47"/>
      <c r="K33" s="47"/>
      <c r="L33" s="47"/>
      <c r="M33" s="47"/>
      <c r="N33" s="47"/>
      <c r="O33" s="47"/>
    </row>
    <row r="34" spans="2:15" x14ac:dyDescent="0.25">
      <c r="B34" s="24"/>
      <c r="C34" s="24"/>
      <c r="D34" s="24"/>
      <c r="E34" s="24"/>
      <c r="F34" s="24"/>
      <c r="G34" s="24"/>
      <c r="H34" s="24"/>
      <c r="I34" s="24"/>
      <c r="J34" s="24"/>
      <c r="K34" s="24"/>
      <c r="L34" s="24"/>
      <c r="M34" s="24"/>
      <c r="N34" s="24"/>
      <c r="O34" s="24"/>
    </row>
    <row r="35" spans="2:15" x14ac:dyDescent="0.25">
      <c r="B35" s="25" t="s">
        <v>13</v>
      </c>
      <c r="C35" s="26"/>
      <c r="D35" s="7"/>
      <c r="E35" s="7"/>
      <c r="F35" s="7"/>
      <c r="G35" s="7"/>
      <c r="H35" s="7"/>
      <c r="I35" s="7"/>
      <c r="J35" s="7"/>
      <c r="K35" s="7"/>
      <c r="L35" s="7"/>
      <c r="M35" s="7"/>
      <c r="N35" s="7"/>
      <c r="O35" s="7"/>
    </row>
    <row r="36" spans="2:15" x14ac:dyDescent="0.25">
      <c r="B36" s="7"/>
      <c r="C36" s="7"/>
      <c r="D36" s="7"/>
      <c r="E36" s="7"/>
      <c r="F36" s="7"/>
      <c r="G36" s="7"/>
      <c r="H36" s="7"/>
      <c r="I36" s="7"/>
      <c r="J36" s="7"/>
      <c r="K36" s="27"/>
      <c r="L36" s="7"/>
      <c r="M36" s="7"/>
      <c r="N36" s="7"/>
      <c r="O36" s="7"/>
    </row>
    <row r="37" spans="2:15" ht="15.75" thickBot="1" x14ac:dyDescent="0.3">
      <c r="B37" s="28"/>
      <c r="C37" s="28"/>
      <c r="D37" s="28"/>
      <c r="E37" s="28"/>
      <c r="F37" s="28"/>
      <c r="G37" s="29" t="s">
        <v>16</v>
      </c>
      <c r="H37" s="30">
        <f>C24/C25</f>
        <v>0.625</v>
      </c>
      <c r="I37" s="7"/>
      <c r="J37" s="7"/>
      <c r="K37" s="7"/>
      <c r="L37" s="7"/>
      <c r="M37" s="7"/>
      <c r="N37" s="7"/>
      <c r="O37" s="7"/>
    </row>
    <row r="38" spans="2:15" ht="15.75" thickBot="1" x14ac:dyDescent="0.3">
      <c r="B38" s="31"/>
      <c r="C38" s="31"/>
      <c r="D38" s="31"/>
      <c r="E38" s="31"/>
      <c r="F38" s="31"/>
      <c r="G38" s="32" t="s">
        <v>12</v>
      </c>
      <c r="H38" s="33" t="str">
        <f>IF(H37&gt;=75%,"Yes","No")</f>
        <v>No</v>
      </c>
      <c r="I38" s="7"/>
      <c r="J38" s="7"/>
      <c r="K38" s="7"/>
      <c r="L38" s="7"/>
      <c r="M38" s="7"/>
      <c r="N38" s="7"/>
      <c r="O38" s="7"/>
    </row>
    <row r="39" spans="2:15" x14ac:dyDescent="0.25">
      <c r="B39" s="7"/>
      <c r="C39" s="7"/>
      <c r="D39" s="7"/>
      <c r="E39" s="7"/>
      <c r="F39" s="7"/>
      <c r="G39" s="7"/>
      <c r="H39" s="7"/>
      <c r="I39" s="7"/>
      <c r="J39" s="7"/>
      <c r="K39" s="7"/>
      <c r="L39" s="7"/>
      <c r="M39" s="7"/>
      <c r="N39" s="7"/>
      <c r="O39" s="7"/>
    </row>
    <row r="40" spans="2:15" x14ac:dyDescent="0.25">
      <c r="B40" s="25" t="s">
        <v>14</v>
      </c>
      <c r="C40" s="7"/>
      <c r="D40" s="7"/>
      <c r="E40" s="7"/>
      <c r="F40" s="7"/>
      <c r="G40" s="7"/>
      <c r="H40" s="7"/>
      <c r="I40" s="7"/>
      <c r="J40" s="7"/>
      <c r="K40" s="7"/>
      <c r="L40" s="7"/>
      <c r="M40" s="7"/>
      <c r="N40" s="7"/>
      <c r="O40" s="7"/>
    </row>
    <row r="41" spans="2:15" x14ac:dyDescent="0.25">
      <c r="B41" s="26"/>
      <c r="C41" s="7"/>
      <c r="D41" s="7"/>
      <c r="E41" s="7"/>
      <c r="F41" s="7"/>
      <c r="G41" s="7"/>
      <c r="H41" s="27"/>
      <c r="I41" s="7"/>
      <c r="J41" s="7"/>
      <c r="K41" s="7"/>
      <c r="L41" s="7"/>
      <c r="M41" s="7"/>
      <c r="N41" s="7"/>
      <c r="O41" s="7"/>
    </row>
    <row r="42" spans="2:15" x14ac:dyDescent="0.25">
      <c r="B42" s="34" t="s">
        <v>1</v>
      </c>
      <c r="C42" s="7" t="s">
        <v>2</v>
      </c>
      <c r="D42" s="7" t="s">
        <v>3</v>
      </c>
      <c r="E42" s="7" t="s">
        <v>4</v>
      </c>
      <c r="F42" s="35" t="s">
        <v>24</v>
      </c>
      <c r="G42" s="34" t="s">
        <v>5</v>
      </c>
      <c r="H42" s="34" t="s">
        <v>0</v>
      </c>
      <c r="I42" s="7"/>
      <c r="J42" s="7"/>
      <c r="K42" s="36"/>
      <c r="L42" s="7"/>
      <c r="M42" s="7"/>
      <c r="N42" s="7"/>
      <c r="O42" s="7"/>
    </row>
    <row r="43" spans="2:15" ht="9" customHeight="1" x14ac:dyDescent="0.25">
      <c r="B43" s="7"/>
      <c r="C43" s="7"/>
      <c r="D43" s="7"/>
      <c r="E43" s="7"/>
      <c r="F43" s="7"/>
      <c r="G43" s="7"/>
      <c r="H43" s="37"/>
      <c r="I43" s="7"/>
      <c r="J43" s="38"/>
      <c r="K43" s="7"/>
      <c r="L43" s="7"/>
      <c r="M43" s="7"/>
      <c r="N43" s="7"/>
      <c r="O43" s="7"/>
    </row>
    <row r="44" spans="2:15" x14ac:dyDescent="0.25">
      <c r="B44" s="6">
        <v>44743</v>
      </c>
      <c r="C44" s="42">
        <v>1</v>
      </c>
      <c r="D44" s="1">
        <f>I$24</f>
        <v>1200000</v>
      </c>
      <c r="E44" s="1">
        <f>I$25</f>
        <v>50000</v>
      </c>
      <c r="F44" s="1"/>
      <c r="G44" s="38">
        <f t="shared" ref="G44:G47" si="0">SUM(D44:F44)</f>
        <v>1250000</v>
      </c>
      <c r="H44" s="38">
        <f>PV($C$27,C44,0,G44)</f>
        <v>-1168224.2990654204</v>
      </c>
      <c r="I44" s="7"/>
      <c r="J44" s="7"/>
      <c r="K44" s="7"/>
      <c r="L44" s="7"/>
      <c r="M44" s="7"/>
      <c r="N44" s="7"/>
      <c r="O44" s="7"/>
    </row>
    <row r="45" spans="2:15" x14ac:dyDescent="0.25">
      <c r="B45" s="6">
        <v>45108</v>
      </c>
      <c r="C45" s="42">
        <v>2</v>
      </c>
      <c r="D45" s="1">
        <f t="shared" ref="D45:D48" si="1">I$24</f>
        <v>1200000</v>
      </c>
      <c r="E45" s="1">
        <f t="shared" ref="E45:E48" si="2">I$25</f>
        <v>50000</v>
      </c>
      <c r="F45" s="1"/>
      <c r="G45" s="38">
        <f t="shared" si="0"/>
        <v>1250000</v>
      </c>
      <c r="H45" s="38">
        <f>PV($C$27,C45,0,G45)</f>
        <v>-1091798.4103415145</v>
      </c>
      <c r="I45" s="7"/>
      <c r="J45" s="7"/>
      <c r="K45" s="7"/>
      <c r="L45" s="7"/>
      <c r="M45" s="7"/>
      <c r="N45" s="7"/>
      <c r="O45" s="7"/>
    </row>
    <row r="46" spans="2:15" x14ac:dyDescent="0.25">
      <c r="B46" s="6">
        <v>45474</v>
      </c>
      <c r="C46" s="42">
        <v>3</v>
      </c>
      <c r="D46" s="1">
        <f t="shared" si="1"/>
        <v>1200000</v>
      </c>
      <c r="E46" s="1">
        <f t="shared" si="2"/>
        <v>50000</v>
      </c>
      <c r="F46" s="1"/>
      <c r="G46" s="38">
        <f t="shared" si="0"/>
        <v>1250000</v>
      </c>
      <c r="H46" s="38">
        <f t="shared" ref="H46:H48" si="3">PV($C$27,C46,0,G46)</f>
        <v>-1020372.3461135649</v>
      </c>
      <c r="I46" s="7"/>
      <c r="J46" s="7"/>
      <c r="K46" s="7"/>
      <c r="L46" s="7"/>
      <c r="M46" s="7"/>
      <c r="N46" s="7"/>
      <c r="O46" s="7"/>
    </row>
    <row r="47" spans="2:15" x14ac:dyDescent="0.25">
      <c r="B47" s="6">
        <v>45839</v>
      </c>
      <c r="C47" s="42">
        <v>4</v>
      </c>
      <c r="D47" s="1">
        <f t="shared" si="1"/>
        <v>1200000</v>
      </c>
      <c r="E47" s="1">
        <f t="shared" si="2"/>
        <v>50000</v>
      </c>
      <c r="F47" s="1"/>
      <c r="G47" s="38">
        <f t="shared" si="0"/>
        <v>1250000</v>
      </c>
      <c r="H47" s="38">
        <f t="shared" si="3"/>
        <v>-953619.01505940652</v>
      </c>
      <c r="I47" s="7"/>
      <c r="J47" s="7"/>
      <c r="K47" s="7"/>
      <c r="L47" s="7"/>
      <c r="M47" s="7"/>
      <c r="N47" s="7"/>
      <c r="O47" s="7"/>
    </row>
    <row r="48" spans="2:15" x14ac:dyDescent="0.25">
      <c r="B48" s="6">
        <v>46204</v>
      </c>
      <c r="C48" s="42">
        <v>5</v>
      </c>
      <c r="D48" s="1">
        <f t="shared" si="1"/>
        <v>1200000</v>
      </c>
      <c r="E48" s="1">
        <f t="shared" si="2"/>
        <v>50000</v>
      </c>
      <c r="F48" s="10">
        <f>I26</f>
        <v>1625000</v>
      </c>
      <c r="G48" s="38">
        <f>SUM(D48:F48)</f>
        <v>2875000</v>
      </c>
      <c r="H48" s="38">
        <f t="shared" si="3"/>
        <v>-2049835.2660155466</v>
      </c>
      <c r="I48" s="7"/>
      <c r="J48" s="7"/>
      <c r="K48" s="7"/>
      <c r="L48" s="7"/>
      <c r="M48" s="7"/>
      <c r="N48" s="7"/>
      <c r="O48" s="7"/>
    </row>
    <row r="49" spans="2:15" x14ac:dyDescent="0.25">
      <c r="B49" s="39"/>
      <c r="C49" s="7"/>
      <c r="D49" s="38"/>
      <c r="E49" s="38"/>
      <c r="F49" s="38"/>
      <c r="G49" s="38"/>
      <c r="H49" s="38"/>
      <c r="I49" s="7"/>
      <c r="J49" s="7"/>
      <c r="K49" s="7"/>
      <c r="L49" s="7"/>
      <c r="M49" s="7"/>
      <c r="N49" s="7"/>
      <c r="O49" s="7"/>
    </row>
    <row r="50" spans="2:15" ht="15.75" thickBot="1" x14ac:dyDescent="0.3">
      <c r="B50" s="28"/>
      <c r="C50" s="28"/>
      <c r="D50" s="28"/>
      <c r="E50" s="28"/>
      <c r="F50" s="28"/>
      <c r="G50" s="29" t="s">
        <v>15</v>
      </c>
      <c r="H50" s="40">
        <f>-SUM(H44:H48)</f>
        <v>6283849.3365954524</v>
      </c>
      <c r="I50" s="7"/>
      <c r="J50" s="7"/>
      <c r="K50" s="7"/>
      <c r="L50" s="7"/>
      <c r="M50" s="7"/>
      <c r="N50" s="7"/>
      <c r="O50" s="7"/>
    </row>
    <row r="51" spans="2:15" ht="15.75" thickBot="1" x14ac:dyDescent="0.3">
      <c r="B51" s="28"/>
      <c r="C51" s="28"/>
      <c r="D51" s="28"/>
      <c r="E51" s="28"/>
      <c r="F51" s="28"/>
      <c r="G51" s="32" t="s">
        <v>18</v>
      </c>
      <c r="H51" s="33" t="str">
        <f>IF(H50&gt;=C26*0.9,"Yes","No")</f>
        <v>Yes</v>
      </c>
      <c r="I51" s="41"/>
      <c r="J51" s="7"/>
      <c r="K51" s="7"/>
      <c r="L51" s="7"/>
      <c r="M51" s="7"/>
      <c r="N51" s="7"/>
      <c r="O51" s="7"/>
    </row>
    <row r="52" spans="2:15" x14ac:dyDescent="0.25">
      <c r="B52" s="7"/>
      <c r="C52" s="7"/>
      <c r="D52" s="7"/>
      <c r="E52" s="7"/>
      <c r="F52" s="7"/>
      <c r="G52" s="7"/>
      <c r="H52" s="7"/>
      <c r="I52" s="7"/>
      <c r="J52" s="7"/>
      <c r="K52" s="7"/>
      <c r="L52" s="7"/>
      <c r="M52" s="7"/>
      <c r="N52" s="7"/>
      <c r="O52" s="7"/>
    </row>
    <row r="53" spans="2:15" x14ac:dyDescent="0.25">
      <c r="B53" s="7"/>
      <c r="C53" s="7"/>
      <c r="D53" s="7"/>
      <c r="E53" s="7"/>
      <c r="F53" s="7"/>
      <c r="G53" s="7"/>
      <c r="H53" s="7"/>
      <c r="I53" s="7"/>
      <c r="J53" s="7"/>
      <c r="K53" s="7"/>
      <c r="L53" s="7"/>
      <c r="M53" s="7"/>
      <c r="N53" s="7"/>
      <c r="O53" s="7"/>
    </row>
    <row r="54" spans="2:15" ht="29.45" customHeight="1" x14ac:dyDescent="0.25">
      <c r="B54" s="44" t="s">
        <v>33</v>
      </c>
      <c r="C54" s="44"/>
      <c r="D54" s="44"/>
      <c r="E54" s="44"/>
      <c r="F54" s="44"/>
      <c r="G54" s="44"/>
      <c r="H54" s="44"/>
      <c r="I54" s="7"/>
      <c r="J54" s="7"/>
      <c r="K54" s="7"/>
      <c r="L54" s="7"/>
      <c r="M54" s="7"/>
      <c r="N54" s="7"/>
      <c r="O54" s="7"/>
    </row>
    <row r="55" spans="2:15" x14ac:dyDescent="0.25">
      <c r="B55" s="7"/>
      <c r="C55" s="7"/>
      <c r="D55" s="7"/>
      <c r="E55" s="7"/>
      <c r="F55" s="7"/>
      <c r="G55" s="7"/>
      <c r="H55" s="7"/>
      <c r="I55" s="7"/>
      <c r="J55" s="7"/>
      <c r="K55" s="7"/>
      <c r="L55" s="7"/>
      <c r="M55" s="7"/>
      <c r="N55" s="7"/>
      <c r="O55" s="7"/>
    </row>
    <row r="56" spans="2:15" x14ac:dyDescent="0.25">
      <c r="B56" s="7"/>
      <c r="C56" s="7"/>
      <c r="D56" s="7"/>
      <c r="E56" s="7"/>
      <c r="F56" s="7"/>
      <c r="G56" s="7"/>
      <c r="H56" s="7"/>
      <c r="I56" s="7"/>
      <c r="J56" s="7"/>
      <c r="K56" s="7"/>
      <c r="L56" s="7"/>
      <c r="M56" s="7"/>
      <c r="N56" s="7"/>
      <c r="O56" s="7"/>
    </row>
    <row r="57" spans="2:15" x14ac:dyDescent="0.25">
      <c r="B57" s="7"/>
      <c r="C57" s="7"/>
      <c r="D57" s="7"/>
      <c r="E57" s="7"/>
      <c r="F57" s="7"/>
      <c r="G57" s="7"/>
      <c r="H57" s="7"/>
      <c r="I57" s="7"/>
      <c r="J57" s="7"/>
      <c r="K57" s="7"/>
      <c r="L57" s="7"/>
      <c r="M57" s="7"/>
      <c r="N57" s="7"/>
      <c r="O57" s="7"/>
    </row>
  </sheetData>
  <mergeCells count="14">
    <mergeCell ref="B54:H54"/>
    <mergeCell ref="B30:O30"/>
    <mergeCell ref="B31:O33"/>
    <mergeCell ref="B1:O2"/>
    <mergeCell ref="B4:O4"/>
    <mergeCell ref="B11:O12"/>
    <mergeCell ref="B21:O21"/>
    <mergeCell ref="B23:I23"/>
    <mergeCell ref="B16:N18"/>
    <mergeCell ref="E24:H24"/>
    <mergeCell ref="E25:H25"/>
    <mergeCell ref="B29:O29"/>
    <mergeCell ref="E26:H27"/>
    <mergeCell ref="I26:I27"/>
  </mergeCells>
  <pageMargins left="0.7" right="0.7" top="0.75" bottom="0.75" header="0.3" footer="0.3"/>
  <pageSetup scale="56" orientation="landscape" r:id="rId1"/>
  <headerFooter>
    <oddHeader>&amp;CLease Accounting Policy
Revised: 07/01/2022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629A52B440D34080BFF92AFAA7E42E" ma:contentTypeVersion="15" ma:contentTypeDescription="Create a new document." ma:contentTypeScope="" ma:versionID="ce2c2be5d6d945728906ffcfb94e7ef1">
  <xsd:schema xmlns:xsd="http://www.w3.org/2001/XMLSchema" xmlns:xs="http://www.w3.org/2001/XMLSchema" xmlns:p="http://schemas.microsoft.com/office/2006/metadata/properties" xmlns:ns2="371143ca-f484-4ad1-97f7-b6cbd1758337" xmlns:ns3="685c37a0-ce0c-49cc-8170-12dda0a35a3b" targetNamespace="http://schemas.microsoft.com/office/2006/metadata/properties" ma:root="true" ma:fieldsID="fc89703eba09134e5ffa1ef16639d82f" ns2:_="" ns3:_="">
    <xsd:import namespace="371143ca-f484-4ad1-97f7-b6cbd1758337"/>
    <xsd:import namespace="685c37a0-ce0c-49cc-8170-12dda0a35a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143ca-f484-4ad1-97f7-b6cbd17583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85c37a0-ce0c-49cc-8170-12dda0a35a3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1497554-d957-423e-a46d-53cd6021254b}" ma:internalName="TaxCatchAll" ma:showField="CatchAllData" ma:web="685c37a0-ce0c-49cc-8170-12dda0a35a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85c37a0-ce0c-49cc-8170-12dda0a35a3b" xsi:nil="true"/>
    <lcf76f155ced4ddcb4097134ff3c332f xmlns="371143ca-f484-4ad1-97f7-b6cbd17583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D0F3A7-9CFC-46EE-9E81-E2CE02B4C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1143ca-f484-4ad1-97f7-b6cbd1758337"/>
    <ds:schemaRef ds:uri="685c37a0-ce0c-49cc-8170-12dda0a35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E88352-EB7C-495F-94EE-76720F8075B2}">
  <ds:schemaRefs>
    <ds:schemaRef ds:uri="http://schemas.microsoft.com/office/2006/metadata/properties"/>
    <ds:schemaRef ds:uri="http://schemas.microsoft.com/office/infopath/2007/PartnerControls"/>
    <ds:schemaRef ds:uri="685c37a0-ce0c-49cc-8170-12dda0a35a3b"/>
    <ds:schemaRef ds:uri="371143ca-f484-4ad1-97f7-b6cbd1758337"/>
  </ds:schemaRefs>
</ds:datastoreItem>
</file>

<file path=customXml/itemProps3.xml><?xml version="1.0" encoding="utf-8"?>
<ds:datastoreItem xmlns:ds="http://schemas.openxmlformats.org/officeDocument/2006/customXml" ds:itemID="{5DD8EE3A-AD27-4725-899B-0F98838E16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Lease Classification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Halevy, Tom</dc:creator>
  <cp:lastModifiedBy>Karen Kittredge</cp:lastModifiedBy>
  <cp:lastPrinted>2023-01-17T18:19:30Z</cp:lastPrinted>
  <dcterms:created xsi:type="dcterms:W3CDTF">2022-06-30T18:16:47Z</dcterms:created>
  <dcterms:modified xsi:type="dcterms:W3CDTF">2023-02-06T14:48:33Z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0x010100E2629A52B440D34080BFF92AFAA7E42E</vt:lpwstr>
  </property>
  <property fmtid="{D5CDD505-2E9C-101B-9397-08002B2CF9AE}" pid="5" name="MediaServiceImageTags">
    <vt:lpwstr/>
  </property>
</Properties>
</file>